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 0.9 (3)" sheetId="1" r:id="rId1"/>
  </sheets>
  <definedNames>
    <definedName name="d" localSheetId="0">'v 0.9 (3)'!#REF!</definedName>
    <definedName name="Delningstal_61">'v 0.9 (3)'!$C$17</definedName>
    <definedName name="Delningstal_62">'v 0.9 (3)'!$C$18</definedName>
    <definedName name="Delningstal_63">'v 0.9 (3)'!$C$19</definedName>
    <definedName name="Delningstal_64">'v 0.9 (3)'!$C$20</definedName>
    <definedName name="Delningstal_65">'v 0.9 (3)'!$C$21</definedName>
    <definedName name="faktor" localSheetId="0">'v 0.9 (3)'!$G$17</definedName>
    <definedName name="K" localSheetId="0">'v 0.9 (3)'!$C$10</definedName>
    <definedName name="n" localSheetId="0">'v 0.9 (3)'!$C$7</definedName>
    <definedName name="p" localSheetId="0">'v 0.9 (3)'!$C$8</definedName>
    <definedName name="t" localSheetId="0">'v 0.9 (3)'!$G$19</definedName>
    <definedName name="u" localSheetId="0">'v 0.9 (3)'!#REF!</definedName>
    <definedName name="V" localSheetId="0">'v 0.9 (3)'!$C$9</definedName>
  </definedNames>
  <calcPr fullCalcOnLoad="1"/>
</workbook>
</file>

<file path=xl/comments1.xml><?xml version="1.0" encoding="utf-8"?>
<comments xmlns="http://schemas.openxmlformats.org/spreadsheetml/2006/main">
  <authors>
    <author>-</author>
  </authors>
  <commentList>
    <comment ref="C9" authorId="0">
      <text>
        <r>
          <rPr>
            <sz val="8"/>
            <rFont val="Tahoma"/>
            <family val="2"/>
          </rPr>
          <t>Endast för utveckling
K: 53953
M: 39940
Testvärde  54355
47355</t>
        </r>
      </text>
    </comment>
    <comment ref="E10" authorId="0">
      <text>
        <r>
          <rPr>
            <sz val="8"/>
            <rFont val="Tahoma"/>
            <family val="2"/>
          </rPr>
          <t>Inflationen beräknad till 2% per år</t>
        </r>
      </text>
    </comment>
  </commentList>
</comments>
</file>

<file path=xl/sharedStrings.xml><?xml version="1.0" encoding="utf-8"?>
<sst xmlns="http://schemas.openxmlformats.org/spreadsheetml/2006/main" count="24" uniqueCount="24">
  <si>
    <t>kaugus@iname.com</t>
  </si>
  <si>
    <t>Under utveckling!</t>
  </si>
  <si>
    <t>Fondvärde vid pension:</t>
  </si>
  <si>
    <t>Nuvarande ålder</t>
  </si>
  <si>
    <t>ATT UTBETALA</t>
  </si>
  <si>
    <t>Beräknad Årlig avkastning i %</t>
  </si>
  <si>
    <t>Per år:</t>
  </si>
  <si>
    <t>Utgående fondvärde 31 dec</t>
  </si>
  <si>
    <t>Per månad:</t>
  </si>
  <si>
    <t>Årlig Pensionsrätt</t>
  </si>
  <si>
    <t>I dagens penningvärde:</t>
  </si>
  <si>
    <t>Ålder vid pension</t>
  </si>
  <si>
    <t>Pensionsålder</t>
  </si>
  <si>
    <t>Delningstal</t>
  </si>
  <si>
    <t>61 år</t>
  </si>
  <si>
    <t>Faktor:</t>
  </si>
  <si>
    <t>62 år</t>
  </si>
  <si>
    <t>Årlig inflation:</t>
  </si>
  <si>
    <t>63 år</t>
  </si>
  <si>
    <t xml:space="preserve">Antal år till pension:  t = </t>
  </si>
  <si>
    <t>64 år</t>
  </si>
  <si>
    <t>Aktuellt delningstal:</t>
  </si>
  <si>
    <t>65 år</t>
  </si>
  <si>
    <r>
      <t xml:space="preserve">PPM beräkning </t>
    </r>
    <r>
      <rPr>
        <sz val="8"/>
        <color indexed="62"/>
        <rFont val="Verdana"/>
        <family val="2"/>
      </rPr>
      <t>ver. 0.93</t>
    </r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</si>
</sst>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.0\ _k_r_-;\-* #,##0.0\ _k_r_-;_-* &quot;-&quot;?\ _k_r_-;_-@_-"/>
    <numFmt numFmtId="166" formatCode="_-* #,##0.0\ _k_r_-;\-* #,##0.0\ _k_r_-;_-* &quot;-&quot;??\ _k_r_-;_-@_-"/>
    <numFmt numFmtId="167" formatCode=";;;"/>
    <numFmt numFmtId="168" formatCode="_-* #,##0\ _k_r_-;\-* #,##0\ _k_r_-;_-* &quot;-&quot;?\ _k_r_-;_-@_-"/>
    <numFmt numFmtId="169" formatCode="#&quot; år&quot;"/>
    <numFmt numFmtId="170" formatCode="_-* #,##0\ &quot;kr&quot;_-;\-* #,##0\ &quot;kr&quot;_-;_-* &quot;-&quot;??\ &quot;kr&quot;_-;_-@_-"/>
    <numFmt numFmtId="171" formatCode="0.0%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Verdana"/>
      <family val="2"/>
    </font>
    <font>
      <sz val="8"/>
      <color indexed="62"/>
      <name val="Verdana"/>
      <family val="2"/>
    </font>
    <font>
      <b/>
      <sz val="14"/>
      <color indexed="62"/>
      <name val="Verdana"/>
      <family val="2"/>
    </font>
    <font>
      <sz val="10"/>
      <color indexed="62"/>
      <name val="Verdana"/>
      <family val="2"/>
    </font>
    <font>
      <i/>
      <sz val="10"/>
      <color indexed="62"/>
      <name val="Verdana"/>
      <family val="2"/>
    </font>
    <font>
      <u val="single"/>
      <sz val="8"/>
      <color indexed="12"/>
      <name val="Verdana"/>
      <family val="2"/>
    </font>
    <font>
      <u val="single"/>
      <sz val="10"/>
      <color indexed="12"/>
      <name val="Verdana"/>
      <family val="2"/>
    </font>
    <font>
      <i/>
      <sz val="10"/>
      <color indexed="63"/>
      <name val="Verdana"/>
      <family val="2"/>
    </font>
    <font>
      <sz val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u val="single"/>
      <sz val="10"/>
      <name val="Verdana"/>
      <family val="2"/>
    </font>
    <font>
      <b/>
      <sz val="14"/>
      <color indexed="63"/>
      <name val="Verdana"/>
      <family val="2"/>
    </font>
    <font>
      <sz val="14"/>
      <name val="Verdana"/>
      <family val="2"/>
    </font>
    <font>
      <b/>
      <sz val="10"/>
      <color indexed="63"/>
      <name val="Verdana"/>
      <family val="2"/>
    </font>
    <font>
      <sz val="10"/>
      <color indexed="12"/>
      <name val="Verdana"/>
      <family val="2"/>
    </font>
    <font>
      <sz val="10"/>
      <color indexed="63"/>
      <name val="Verdana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sz val="10"/>
      <color indexed="22"/>
      <name val="Verdana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55"/>
      <name val="Sylfaen"/>
      <family val="1"/>
    </font>
    <font>
      <b/>
      <sz val="12"/>
      <color indexed="55"/>
      <name val="Sylfaen"/>
      <family val="1"/>
    </font>
    <font>
      <sz val="12"/>
      <name val="Sylfae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4" fillId="3" borderId="1" xfId="0" applyFont="1" applyFill="1" applyBorder="1" applyAlignment="1" applyProtection="1">
      <alignment horizontal="left" indent="1"/>
      <protection/>
    </xf>
    <xf numFmtId="0" fontId="6" fillId="3" borderId="2" xfId="0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9" fillId="3" borderId="2" xfId="16" applyFont="1" applyFill="1" applyBorder="1" applyAlignment="1" applyProtection="1">
      <alignment/>
      <protection/>
    </xf>
    <xf numFmtId="0" fontId="10" fillId="3" borderId="3" xfId="16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 horizontal="left" vertical="top" indent="1"/>
      <protection/>
    </xf>
    <xf numFmtId="0" fontId="12" fillId="3" borderId="0" xfId="0" applyFont="1" applyFill="1" applyBorder="1" applyAlignment="1" applyProtection="1">
      <alignment vertical="justify"/>
      <protection/>
    </xf>
    <xf numFmtId="0" fontId="13" fillId="3" borderId="0" xfId="0" applyFont="1" applyFill="1" applyBorder="1" applyAlignment="1" applyProtection="1">
      <alignment/>
      <protection/>
    </xf>
    <xf numFmtId="0" fontId="14" fillId="3" borderId="0" xfId="0" applyFont="1" applyFill="1" applyBorder="1" applyAlignment="1" applyProtection="1">
      <alignment/>
      <protection/>
    </xf>
    <xf numFmtId="0" fontId="15" fillId="3" borderId="5" xfId="16" applyFont="1" applyFill="1" applyBorder="1" applyAlignment="1" applyProtection="1">
      <alignment/>
      <protection/>
    </xf>
    <xf numFmtId="0" fontId="16" fillId="3" borderId="4" xfId="0" applyFont="1" applyFill="1" applyBorder="1" applyAlignment="1" applyProtection="1">
      <alignment horizontal="left" indent="1"/>
      <protection/>
    </xf>
    <xf numFmtId="0" fontId="17" fillId="3" borderId="0" xfId="0" applyFont="1" applyFill="1" applyBorder="1" applyAlignment="1" applyProtection="1">
      <alignment/>
      <protection/>
    </xf>
    <xf numFmtId="0" fontId="13" fillId="3" borderId="5" xfId="0" applyFont="1" applyFill="1" applyBorder="1" applyAlignment="1" applyProtection="1">
      <alignment/>
      <protection/>
    </xf>
    <xf numFmtId="0" fontId="18" fillId="3" borderId="4" xfId="0" applyFont="1" applyFill="1" applyBorder="1" applyAlignment="1" applyProtection="1">
      <alignment horizontal="left" indent="1"/>
      <protection/>
    </xf>
    <xf numFmtId="0" fontId="19" fillId="3" borderId="6" xfId="0" applyFont="1" applyFill="1" applyBorder="1" applyAlignment="1" applyProtection="1">
      <alignment horizontal="right" vertical="center"/>
      <protection/>
    </xf>
    <xf numFmtId="164" fontId="19" fillId="3" borderId="7" xfId="18" applyNumberFormat="1" applyFont="1" applyFill="1" applyBorder="1" applyAlignment="1" applyProtection="1">
      <alignment horizontal="center" vertical="center"/>
      <protection/>
    </xf>
    <xf numFmtId="0" fontId="20" fillId="3" borderId="4" xfId="0" applyFont="1" applyFill="1" applyBorder="1" applyAlignment="1" applyProtection="1">
      <alignment horizontal="right" vertical="center" indent="1"/>
      <protection/>
    </xf>
    <xf numFmtId="169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right" vertical="center"/>
      <protection/>
    </xf>
    <xf numFmtId="0" fontId="21" fillId="3" borderId="10" xfId="0" applyFont="1" applyFill="1" applyBorder="1" applyAlignment="1" applyProtection="1">
      <alignment horizontal="center" vertical="center"/>
      <protection/>
    </xf>
    <xf numFmtId="171" fontId="12" fillId="0" borderId="11" xfId="17" applyNumberFormat="1" applyFont="1" applyFill="1" applyBorder="1" applyAlignment="1" applyProtection="1">
      <alignment horizontal="center" vertical="center"/>
      <protection locked="0"/>
    </xf>
    <xf numFmtId="0" fontId="19" fillId="3" borderId="9" xfId="0" applyFont="1" applyFill="1" applyBorder="1" applyAlignment="1" applyProtection="1">
      <alignment horizontal="right" vertical="center"/>
      <protection/>
    </xf>
    <xf numFmtId="164" fontId="19" fillId="3" borderId="10" xfId="0" applyNumberFormat="1" applyFont="1" applyFill="1" applyBorder="1" applyAlignment="1" applyProtection="1">
      <alignment horizontal="center" vertical="center"/>
      <protection/>
    </xf>
    <xf numFmtId="170" fontId="12" fillId="0" borderId="11" xfId="20" applyNumberFormat="1" applyFont="1" applyFill="1" applyBorder="1" applyAlignment="1" applyProtection="1">
      <alignment horizontal="right" vertical="center"/>
      <protection locked="0"/>
    </xf>
    <xf numFmtId="164" fontId="0" fillId="2" borderId="0" xfId="18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68" fontId="21" fillId="3" borderId="12" xfId="0" applyNumberFormat="1" applyFont="1" applyFill="1" applyBorder="1" applyAlignment="1" applyProtection="1">
      <alignment horizontal="center" vertical="center"/>
      <protection/>
    </xf>
    <xf numFmtId="0" fontId="20" fillId="3" borderId="4" xfId="0" applyFont="1" applyFill="1" applyBorder="1" applyAlignment="1" applyProtection="1">
      <alignment horizontal="right" indent="1"/>
      <protection/>
    </xf>
    <xf numFmtId="0" fontId="13" fillId="3" borderId="0" xfId="0" applyFont="1" applyFill="1" applyBorder="1" applyAlignment="1" applyProtection="1">
      <alignment horizontal="left"/>
      <protection locked="0"/>
    </xf>
    <xf numFmtId="0" fontId="22" fillId="3" borderId="0" xfId="0" applyFont="1" applyFill="1" applyBorder="1" applyAlignment="1" applyProtection="1">
      <alignment horizontal="left"/>
      <protection/>
    </xf>
    <xf numFmtId="0" fontId="19" fillId="3" borderId="13" xfId="0" applyFont="1" applyFill="1" applyBorder="1" applyAlignment="1" applyProtection="1">
      <alignment/>
      <protection/>
    </xf>
    <xf numFmtId="0" fontId="19" fillId="3" borderId="14" xfId="0" applyFont="1" applyFill="1" applyBorder="1" applyAlignment="1" applyProtection="1">
      <alignment/>
      <protection/>
    </xf>
    <xf numFmtId="0" fontId="23" fillId="3" borderId="4" xfId="0" applyFont="1" applyFill="1" applyBorder="1" applyAlignment="1" applyProtection="1">
      <alignment horizontal="left" indent="1"/>
      <protection/>
    </xf>
    <xf numFmtId="0" fontId="13" fillId="3" borderId="0" xfId="0" applyFont="1" applyFill="1" applyBorder="1" applyAlignment="1" applyProtection="1">
      <alignment horizontal="left" vertical="center" indent="1"/>
      <protection/>
    </xf>
    <xf numFmtId="0" fontId="0" fillId="3" borderId="0" xfId="0" applyFont="1" applyFill="1" applyAlignment="1" applyProtection="1">
      <alignment/>
      <protection/>
    </xf>
    <xf numFmtId="0" fontId="13" fillId="3" borderId="15" xfId="0" applyFont="1" applyFill="1" applyBorder="1" applyAlignment="1" applyProtection="1">
      <alignment horizontal="left" indent="1"/>
      <protection/>
    </xf>
    <xf numFmtId="0" fontId="13" fillId="3" borderId="16" xfId="0" applyFont="1" applyFill="1" applyBorder="1" applyAlignment="1" applyProtection="1">
      <alignment/>
      <protection/>
    </xf>
    <xf numFmtId="0" fontId="13" fillId="3" borderId="17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 horizontal="right"/>
      <protection/>
    </xf>
    <xf numFmtId="0" fontId="24" fillId="2" borderId="0" xfId="0" applyNumberFormat="1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0" fontId="24" fillId="2" borderId="0" xfId="0" applyFont="1" applyFill="1" applyAlignment="1" applyProtection="1">
      <alignment/>
      <protection/>
    </xf>
    <xf numFmtId="0" fontId="25" fillId="2" borderId="0" xfId="0" applyFont="1" applyFill="1" applyAlignment="1" applyProtection="1">
      <alignment horizontal="right"/>
      <protection/>
    </xf>
    <xf numFmtId="0" fontId="25" fillId="2" borderId="0" xfId="0" applyFont="1" applyFill="1" applyAlignment="1" applyProtection="1">
      <alignment horizontal="center"/>
      <protection/>
    </xf>
    <xf numFmtId="0" fontId="25" fillId="2" borderId="0" xfId="0" applyNumberFormat="1" applyFont="1" applyFill="1" applyAlignment="1" applyProtection="1">
      <alignment/>
      <protection/>
    </xf>
    <xf numFmtId="1" fontId="25" fillId="2" borderId="0" xfId="0" applyNumberFormat="1" applyFont="1" applyFill="1" applyAlignment="1" applyProtection="1">
      <alignment/>
      <protection/>
    </xf>
    <xf numFmtId="0" fontId="25" fillId="2" borderId="0" xfId="0" applyFont="1" applyFill="1" applyAlignment="1" applyProtection="1">
      <alignment/>
      <protection/>
    </xf>
    <xf numFmtId="0" fontId="25" fillId="2" borderId="0" xfId="0" applyNumberFormat="1" applyFont="1" applyFill="1" applyAlignment="1" applyProtection="1">
      <alignment horizontal="right"/>
      <protection hidden="1"/>
    </xf>
    <xf numFmtId="2" fontId="25" fillId="2" borderId="0" xfId="0" applyNumberFormat="1" applyFont="1" applyFill="1" applyAlignment="1" applyProtection="1">
      <alignment horizontal="center"/>
      <protection/>
    </xf>
    <xf numFmtId="0" fontId="25" fillId="2" borderId="0" xfId="0" applyNumberFormat="1" applyFont="1" applyFill="1" applyAlignment="1" applyProtection="1">
      <alignment horizontal="right"/>
      <protection/>
    </xf>
    <xf numFmtId="0" fontId="25" fillId="2" borderId="0" xfId="0" applyNumberFormat="1" applyFont="1" applyFill="1" applyAlignment="1" applyProtection="1">
      <alignment horizontal="center"/>
      <protection/>
    </xf>
    <xf numFmtId="9" fontId="25" fillId="2" borderId="0" xfId="17" applyFont="1" applyFill="1" applyAlignment="1" applyProtection="1">
      <alignment horizontal="center"/>
      <protection/>
    </xf>
    <xf numFmtId="0" fontId="25" fillId="2" borderId="0" xfId="0" applyNumberFormat="1" applyFont="1" applyFill="1" applyAlignment="1" applyProtection="1">
      <alignment horizontal="left"/>
      <protection/>
    </xf>
    <xf numFmtId="164" fontId="24" fillId="2" borderId="0" xfId="18" applyNumberFormat="1" applyFont="1" applyFill="1" applyAlignment="1" applyProtection="1">
      <alignment/>
      <protection/>
    </xf>
    <xf numFmtId="0" fontId="26" fillId="2" borderId="0" xfId="0" applyNumberFormat="1" applyFont="1" applyFill="1" applyAlignment="1" applyProtection="1">
      <alignment horizontal="right"/>
      <protection/>
    </xf>
    <xf numFmtId="0" fontId="26" fillId="2" borderId="0" xfId="0" applyNumberFormat="1" applyFont="1" applyFill="1" applyAlignment="1" applyProtection="1">
      <alignment horizontal="center"/>
      <protection/>
    </xf>
    <xf numFmtId="0" fontId="24" fillId="2" borderId="0" xfId="0" applyNumberFormat="1" applyFont="1" applyFill="1" applyAlignment="1" applyProtection="1">
      <alignment horizontal="right"/>
      <protection hidden="1"/>
    </xf>
    <xf numFmtId="0" fontId="24" fillId="2" borderId="0" xfId="0" applyNumberFormat="1" applyFont="1" applyFill="1" applyAlignment="1" applyProtection="1">
      <alignment/>
      <protection hidden="1"/>
    </xf>
    <xf numFmtId="0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0" fillId="2" borderId="0" xfId="18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18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164" fontId="27" fillId="2" borderId="0" xfId="18" applyNumberFormat="1" applyFont="1" applyFill="1" applyBorder="1" applyAlignment="1" applyProtection="1">
      <alignment/>
      <protection/>
    </xf>
    <xf numFmtId="0" fontId="27" fillId="2" borderId="0" xfId="0" applyFont="1" applyFill="1" applyAlignment="1" applyProtection="1">
      <alignment/>
      <protection/>
    </xf>
    <xf numFmtId="166" fontId="27" fillId="2" borderId="0" xfId="18" applyNumberFormat="1" applyFont="1" applyFill="1" applyAlignment="1" applyProtection="1">
      <alignment/>
      <protection/>
    </xf>
    <xf numFmtId="164" fontId="0" fillId="2" borderId="0" xfId="18" applyNumberFormat="1" applyFont="1" applyFill="1" applyAlignment="1" applyProtection="1">
      <alignment/>
      <protection/>
    </xf>
    <xf numFmtId="165" fontId="0" fillId="2" borderId="0" xfId="0" applyNumberFormat="1" applyFont="1" applyFill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21</xdr:row>
      <xdr:rowOff>152400</xdr:rowOff>
    </xdr:from>
    <xdr:to>
      <xdr:col>4</xdr:col>
      <xdr:colOff>762000</xdr:colOff>
      <xdr:row>35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4133850"/>
          <a:ext cx="3971925" cy="21526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K = Årlig Pensionsrätt
V = Utgående fondvärde år 0
p = räntesats
Om värdeökning =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 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%
(K * ((1,0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^t - 1) / 0,0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)) * 1,0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  =  (K * 30,53678) * 1.0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
V * 1,0</a:t>
          </a:r>
          <a:r>
            <a:rPr lang="en-US" cap="none" sz="1200" b="1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3</a:t>
          </a:r>
          <a:r>
            <a:rPr lang="en-US" cap="none" sz="1200" b="0" i="0" u="none" baseline="0">
              <a:solidFill>
                <a:srgbClr val="969696"/>
              </a:solidFill>
              <a:latin typeface="Sylfaen"/>
              <a:ea typeface="Sylfaen"/>
              <a:cs typeface="Sylfaen"/>
            </a:rPr>
            <a:t>^t  = V * 1,9161</a:t>
          </a:r>
          <a:r>
            <a:rPr lang="en-US" cap="none" sz="1200" b="0" i="0" u="none" baseline="0">
              <a:latin typeface="Sylfaen"/>
              <a:ea typeface="Sylfaen"/>
              <a:cs typeface="Sylfaen"/>
            </a:rPr>
            <a:t>
</a:t>
          </a:r>
        </a:p>
      </xdr:txBody>
    </xdr:sp>
    <xdr:clientData/>
  </xdr:twoCellAnchor>
  <xdr:twoCellAnchor>
    <xdr:from>
      <xdr:col>1</xdr:col>
      <xdr:colOff>857250</xdr:colOff>
      <xdr:row>3</xdr:row>
      <xdr:rowOff>219075</xdr:rowOff>
    </xdr:from>
    <xdr:to>
      <xdr:col>3</xdr:col>
      <xdr:colOff>28575</xdr:colOff>
      <xdr:row>5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04875" y="733425"/>
          <a:ext cx="2028825" cy="3429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Fyll i de vita fälten nedan.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133350</xdr:colOff>
      <xdr:row>36</xdr:row>
      <xdr:rowOff>85725</xdr:rowOff>
    </xdr:from>
    <xdr:to>
      <xdr:col>4</xdr:col>
      <xdr:colOff>485775</xdr:colOff>
      <xdr:row>41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80975" y="6524625"/>
          <a:ext cx="3600450" cy="866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faktor = ( 1+p )^t = UPPHÖJT.TILL(1+p;t)
=(V*faktor)+
((K*(  (faktor-1)/p)   )*1,03)</a:t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8</xdr:col>
      <xdr:colOff>104775</xdr:colOff>
      <xdr:row>13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781800" y="66675"/>
          <a:ext cx="12477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v. 0.93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Fixat: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Kalkylen fungerar nu även vid 0%.
Delningstal för när man går i pension används.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Fungerar e</a:t>
          </a:r>
          <a:r>
            <a:rPr lang="en-US" cap="none" sz="9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 (eller…?):
Negativ avkastning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ugus@iname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K51"/>
  <sheetViews>
    <sheetView showGridLines="0" tabSelected="1" workbookViewId="0" topLeftCell="A1">
      <selection activeCell="I24" sqref="I24"/>
    </sheetView>
  </sheetViews>
  <sheetFormatPr defaultColWidth="9.140625" defaultRowHeight="12.75"/>
  <cols>
    <col min="1" max="1" width="0.71875" style="1" customWidth="1"/>
    <col min="2" max="2" width="30.7109375" style="1" customWidth="1"/>
    <col min="3" max="3" width="12.140625" style="1" customWidth="1"/>
    <col min="4" max="4" width="5.8515625" style="1" customWidth="1"/>
    <col min="5" max="5" width="23.57421875" style="1" customWidth="1"/>
    <col min="6" max="6" width="17.140625" style="1" customWidth="1"/>
    <col min="7" max="7" width="11.00390625" style="1" bestFit="1" customWidth="1"/>
    <col min="8" max="8" width="17.7109375" style="1" bestFit="1" customWidth="1"/>
    <col min="9" max="9" width="12.421875" style="1" bestFit="1" customWidth="1"/>
    <col min="10" max="11" width="13.57421875" style="1" bestFit="1" customWidth="1"/>
    <col min="12" max="16384" width="9.140625" style="1" customWidth="1"/>
  </cols>
  <sheetData>
    <row r="1" ht="5.25" customHeight="1" thickBot="1"/>
    <row r="2" spans="2:9" ht="24" customHeight="1">
      <c r="B2" s="2"/>
      <c r="C2" s="3" t="s">
        <v>23</v>
      </c>
      <c r="D2" s="4"/>
      <c r="E2" s="5"/>
      <c r="F2" s="6" t="s">
        <v>0</v>
      </c>
      <c r="G2" s="7"/>
      <c r="H2" s="8"/>
      <c r="I2" s="8"/>
    </row>
    <row r="3" spans="2:9" ht="11.25" customHeight="1">
      <c r="B3" s="9" t="s">
        <v>1</v>
      </c>
      <c r="C3" s="10"/>
      <c r="D3" s="11"/>
      <c r="E3" s="12"/>
      <c r="F3" s="11"/>
      <c r="G3" s="13"/>
      <c r="H3" s="8"/>
      <c r="I3" s="8"/>
    </row>
    <row r="4" spans="2:9" ht="18">
      <c r="B4" s="14"/>
      <c r="C4" s="15"/>
      <c r="D4" s="12"/>
      <c r="E4" s="11"/>
      <c r="F4" s="11"/>
      <c r="G4" s="16"/>
      <c r="H4" s="8"/>
      <c r="I4" s="8"/>
    </row>
    <row r="5" spans="2:9" ht="18.75" thickBot="1">
      <c r="B5" s="14"/>
      <c r="C5" s="11"/>
      <c r="D5" s="11"/>
      <c r="E5" s="11"/>
      <c r="F5" s="11"/>
      <c r="G5" s="16"/>
      <c r="H5" s="8"/>
      <c r="I5" s="8"/>
    </row>
    <row r="6" spans="2:9" ht="20.25" customHeight="1" thickBot="1" thickTop="1">
      <c r="B6" s="17"/>
      <c r="C6" s="11"/>
      <c r="D6" s="11"/>
      <c r="E6" s="18" t="s">
        <v>2</v>
      </c>
      <c r="F6" s="19">
        <f>IF(p=0,(V*faktor)+K*t,(V*faktor)+((K*((faktor-1)/p))*1+p))</f>
        <v>59502503.40299921</v>
      </c>
      <c r="G6" s="16"/>
      <c r="H6" s="8"/>
      <c r="I6" s="8"/>
    </row>
    <row r="7" spans="2:9" ht="18" customHeight="1" thickBot="1" thickTop="1">
      <c r="B7" s="20" t="s">
        <v>3</v>
      </c>
      <c r="C7" s="21">
        <v>45</v>
      </c>
      <c r="D7" s="11"/>
      <c r="E7" s="22" t="s">
        <v>4</v>
      </c>
      <c r="F7" s="23"/>
      <c r="G7" s="16"/>
      <c r="H7" s="8"/>
      <c r="I7" s="8"/>
    </row>
    <row r="8" spans="2:9" ht="18" customHeight="1" thickBot="1" thickTop="1">
      <c r="B8" s="20" t="s">
        <v>5</v>
      </c>
      <c r="C8" s="24">
        <v>0.528</v>
      </c>
      <c r="D8" s="11"/>
      <c r="E8" s="25" t="s">
        <v>6</v>
      </c>
      <c r="F8" s="26">
        <f>F6/(IF(C11=1,Delningstal_61,IF(C11=2,Delningstal_62,IF(C11=3,Delningstal_63,IF(C11=4,Delningstal_64,IF(C11=5,Delningstal_65,FALSE))))))</f>
        <v>3972129.733177517</v>
      </c>
      <c r="G8" s="16"/>
      <c r="H8" s="8"/>
      <c r="I8" s="8"/>
    </row>
    <row r="9" spans="2:9" ht="18" customHeight="1" thickBot="1" thickTop="1">
      <c r="B9" s="20" t="s">
        <v>7</v>
      </c>
      <c r="C9" s="27">
        <v>53953</v>
      </c>
      <c r="D9" s="11"/>
      <c r="E9" s="25" t="s">
        <v>8</v>
      </c>
      <c r="F9" s="26">
        <f>F8/12</f>
        <v>331010.8110981264</v>
      </c>
      <c r="G9" s="16"/>
      <c r="H9" s="28"/>
      <c r="I9" s="29"/>
    </row>
    <row r="10" spans="2:9" ht="18" customHeight="1" thickBot="1" thickTop="1">
      <c r="B10" s="20" t="s">
        <v>9</v>
      </c>
      <c r="C10" s="27">
        <v>7100</v>
      </c>
      <c r="D10" s="11"/>
      <c r="E10" s="25" t="s">
        <v>10</v>
      </c>
      <c r="F10" s="30">
        <f>F9*H18</f>
        <v>239584.870564297</v>
      </c>
      <c r="G10" s="16"/>
      <c r="H10" s="8"/>
      <c r="I10" s="8"/>
    </row>
    <row r="11" spans="2:9" ht="18" customHeight="1" thickBot="1" thickTop="1">
      <c r="B11" s="31" t="s">
        <v>11</v>
      </c>
      <c r="C11" s="32">
        <v>1</v>
      </c>
      <c r="D11" s="33"/>
      <c r="E11" s="34"/>
      <c r="F11" s="35"/>
      <c r="G11" s="16"/>
      <c r="H11" s="8"/>
      <c r="I11" s="8"/>
    </row>
    <row r="12" spans="2:9" ht="13.5" thickTop="1">
      <c r="B12" s="36"/>
      <c r="C12" s="11"/>
      <c r="D12" s="37"/>
      <c r="E12" s="11"/>
      <c r="F12" s="11"/>
      <c r="G12" s="16"/>
      <c r="H12" s="8"/>
      <c r="I12" s="8"/>
    </row>
    <row r="13" spans="2:9" ht="12" customHeight="1">
      <c r="B13" s="36"/>
      <c r="C13" s="38"/>
      <c r="D13" s="11"/>
      <c r="E13" s="11"/>
      <c r="F13" s="11"/>
      <c r="G13" s="16"/>
      <c r="H13" s="8"/>
      <c r="I13" s="8"/>
    </row>
    <row r="14" spans="2:9" ht="12" customHeight="1" thickBot="1">
      <c r="B14" s="39"/>
      <c r="C14" s="40"/>
      <c r="D14" s="40"/>
      <c r="E14" s="40"/>
      <c r="F14" s="40"/>
      <c r="G14" s="41"/>
      <c r="H14" s="8"/>
      <c r="I14" s="8"/>
    </row>
    <row r="15" spans="2:8" s="45" customFormat="1" ht="12.75">
      <c r="B15" s="42"/>
      <c r="C15" s="43"/>
      <c r="D15" s="43"/>
      <c r="E15" s="43"/>
      <c r="F15" s="43"/>
      <c r="G15" s="44"/>
      <c r="H15" s="44"/>
    </row>
    <row r="16" spans="2:7" s="45" customFormat="1" ht="12.75">
      <c r="B16" s="46" t="s">
        <v>12</v>
      </c>
      <c r="C16" s="47" t="s">
        <v>13</v>
      </c>
      <c r="E16" s="48"/>
      <c r="F16" s="49"/>
      <c r="G16" s="50"/>
    </row>
    <row r="17" spans="2:7" s="45" customFormat="1" ht="12" customHeight="1">
      <c r="B17" s="51" t="s">
        <v>14</v>
      </c>
      <c r="C17" s="52">
        <v>14.98</v>
      </c>
      <c r="F17" s="53" t="s">
        <v>15</v>
      </c>
      <c r="G17" s="54">
        <f>POWER(1+p,t)</f>
        <v>883.0263590960044</v>
      </c>
    </row>
    <row r="18" spans="2:11" s="45" customFormat="1" ht="12.75">
      <c r="B18" s="51" t="s">
        <v>16</v>
      </c>
      <c r="C18" s="47">
        <v>14.61</v>
      </c>
      <c r="F18" s="53" t="s">
        <v>17</v>
      </c>
      <c r="G18" s="55">
        <v>0.02</v>
      </c>
      <c r="H18" s="56">
        <f>(POWER(1-G18,t))</f>
        <v>0.7237977205924955</v>
      </c>
      <c r="I18" s="57"/>
      <c r="J18" s="57"/>
      <c r="K18" s="57"/>
    </row>
    <row r="19" spans="2:10" s="45" customFormat="1" ht="12.75">
      <c r="B19" s="51" t="s">
        <v>18</v>
      </c>
      <c r="C19" s="47">
        <v>14.25</v>
      </c>
      <c r="F19" s="58" t="s">
        <v>19</v>
      </c>
      <c r="G19" s="59">
        <f>(60+C11)-n</f>
        <v>16</v>
      </c>
      <c r="I19" s="57"/>
      <c r="J19" s="57"/>
    </row>
    <row r="20" spans="2:10" s="45" customFormat="1" ht="12.75">
      <c r="B20" s="51" t="s">
        <v>20</v>
      </c>
      <c r="C20" s="47">
        <v>13.89</v>
      </c>
      <c r="F20" s="53" t="s">
        <v>21</v>
      </c>
      <c r="G20" s="54">
        <v>14.98</v>
      </c>
      <c r="I20" s="57"/>
      <c r="J20" s="57"/>
    </row>
    <row r="21" spans="2:8" s="45" customFormat="1" ht="12.75">
      <c r="B21" s="51" t="s">
        <v>22</v>
      </c>
      <c r="C21" s="54">
        <v>13.53</v>
      </c>
      <c r="E21" s="50"/>
      <c r="F21" s="48"/>
      <c r="G21" s="48"/>
      <c r="H21" s="60"/>
    </row>
    <row r="22" spans="2:7" s="45" customFormat="1" ht="12.75">
      <c r="B22" s="61"/>
      <c r="C22" s="48"/>
      <c r="D22" s="48"/>
      <c r="E22" s="48"/>
      <c r="F22" s="48"/>
      <c r="G22" s="50"/>
    </row>
    <row r="23" spans="2:7" s="45" customFormat="1" ht="12.75">
      <c r="B23" s="61"/>
      <c r="C23" s="48"/>
      <c r="D23" s="48"/>
      <c r="E23" s="48"/>
      <c r="F23" s="48"/>
      <c r="G23" s="50"/>
    </row>
    <row r="24" spans="3:7" ht="12.75">
      <c r="C24" s="62"/>
      <c r="D24" s="62"/>
      <c r="E24" s="62"/>
      <c r="F24" s="62"/>
      <c r="G24" s="63"/>
    </row>
    <row r="25" spans="3:6" ht="12.75">
      <c r="C25" s="64"/>
      <c r="D25" s="65"/>
      <c r="E25" s="65"/>
      <c r="F25" s="65"/>
    </row>
    <row r="26" spans="2:6" ht="12.75">
      <c r="B26" s="28"/>
      <c r="C26" s="66"/>
      <c r="D26" s="65"/>
      <c r="E26" s="65"/>
      <c r="F26" s="65"/>
    </row>
    <row r="27" spans="2:6" ht="12.75">
      <c r="B27" s="28"/>
      <c r="C27" s="66"/>
      <c r="D27" s="65"/>
      <c r="E27" s="65"/>
      <c r="F27" s="65"/>
    </row>
    <row r="28" spans="2:6" ht="12.75">
      <c r="B28" s="67"/>
      <c r="C28" s="68"/>
      <c r="D28" s="65"/>
      <c r="E28" s="65"/>
      <c r="F28" s="65"/>
    </row>
    <row r="29" spans="2:3" ht="12.75">
      <c r="B29" s="8"/>
      <c r="C29" s="8"/>
    </row>
    <row r="30" spans="2:3" ht="12.75">
      <c r="B30" s="8"/>
      <c r="C30" s="69"/>
    </row>
    <row r="31" ht="12.75">
      <c r="B31" s="8"/>
    </row>
    <row r="35" ht="15" customHeight="1"/>
    <row r="37" ht="12.75">
      <c r="D37" s="70"/>
    </row>
    <row r="38" spans="4:6" ht="12.75">
      <c r="D38" s="71"/>
      <c r="F38" s="72"/>
    </row>
    <row r="39" spans="4:6" ht="12.75">
      <c r="D39" s="73"/>
      <c r="F39" s="72"/>
    </row>
    <row r="40" spans="4:6" ht="12.75">
      <c r="D40" s="73"/>
      <c r="F40" s="72"/>
    </row>
    <row r="41" ht="12.75">
      <c r="F41" s="72"/>
    </row>
    <row r="42" ht="12.75">
      <c r="F42" s="72"/>
    </row>
    <row r="43" ht="12.75">
      <c r="F43" s="72"/>
    </row>
    <row r="44" ht="12.75">
      <c r="F44" s="72"/>
    </row>
    <row r="45" ht="12.75">
      <c r="F45" s="72"/>
    </row>
    <row r="46" ht="12.75">
      <c r="F46" s="72"/>
    </row>
    <row r="47" ht="12.75">
      <c r="F47" s="72"/>
    </row>
    <row r="48" ht="12.75">
      <c r="F48" s="72"/>
    </row>
    <row r="49" ht="12.75">
      <c r="F49" s="72"/>
    </row>
    <row r="50" ht="12.75">
      <c r="F50" s="72"/>
    </row>
    <row r="51" ht="12.75">
      <c r="F51" s="72"/>
    </row>
  </sheetData>
  <sheetProtection sheet="1" objects="1" scenarios="1"/>
  <hyperlinks>
    <hyperlink ref="F2" r:id="rId1" display="kaugus@iname.com"/>
  </hyperlinks>
  <printOptions/>
  <pageMargins left="0.75" right="0.75" top="1" bottom="1" header="0.5" footer="0.5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kaj</dc:creator>
  <cp:keywords/>
  <dc:description/>
  <cp:lastModifiedBy>kaj</cp:lastModifiedBy>
  <dcterms:created xsi:type="dcterms:W3CDTF">2005-09-02T07:55:51Z</dcterms:created>
  <dcterms:modified xsi:type="dcterms:W3CDTF">2005-09-02T07:58:10Z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